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4260" windowWidth="21220" windowHeight="15460" tabRatio="500" activeTab="0"/>
  </bookViews>
  <sheets>
    <sheet name="RTPC" sheetId="1" r:id="rId1"/>
  </sheets>
  <definedNames/>
  <calcPr fullCalcOnLoad="1"/>
</workbook>
</file>

<file path=xl/sharedStrings.xml><?xml version="1.0" encoding="utf-8"?>
<sst xmlns="http://schemas.openxmlformats.org/spreadsheetml/2006/main" count="180" uniqueCount="116">
  <si>
    <t>ADC</t>
  </si>
  <si>
    <t>DAC</t>
  </si>
  <si>
    <t>RFM</t>
  </si>
  <si>
    <t>Dolphin</t>
  </si>
  <si>
    <t>AA</t>
  </si>
  <si>
    <t>Items</t>
  </si>
  <si>
    <t>Comments</t>
  </si>
  <si>
    <t>for Type A &amp; C</t>
  </si>
  <si>
    <t>RT PC room</t>
  </si>
  <si>
    <t>IO chassi room</t>
  </si>
  <si>
    <t>rack</t>
  </si>
  <si>
    <t>FrontMec</t>
  </si>
  <si>
    <t>XEndMec</t>
  </si>
  <si>
    <t>YEndMec</t>
  </si>
  <si>
    <t>XEndVI</t>
  </si>
  <si>
    <t>YEndVI</t>
  </si>
  <si>
    <t>XFrontVI</t>
  </si>
  <si>
    <t>YFrontVI</t>
  </si>
  <si>
    <t>FMC-Area</t>
  </si>
  <si>
    <t>B-Area</t>
  </si>
  <si>
    <t>B-Area</t>
  </si>
  <si>
    <t>P-Area</t>
  </si>
  <si>
    <t>S-Area</t>
  </si>
  <si>
    <t>EMC-Area</t>
  </si>
  <si>
    <t>XGeoEnd</t>
  </si>
  <si>
    <t>YGeoEnd</t>
  </si>
  <si>
    <t>YGeoEnd</t>
  </si>
  <si>
    <t>地震計拡幅</t>
  </si>
  <si>
    <t>排気装置拡幅</t>
  </si>
  <si>
    <t>Total</t>
  </si>
  <si>
    <t>Total cards</t>
  </si>
  <si>
    <t>Roon No.</t>
  </si>
  <si>
    <t>Room No.</t>
  </si>
  <si>
    <t>61(54)</t>
  </si>
  <si>
    <t>81(74)</t>
  </si>
  <si>
    <t>41(24)</t>
  </si>
  <si>
    <t>41(25)</t>
  </si>
  <si>
    <t>40(22)</t>
  </si>
  <si>
    <t>44(32)</t>
  </si>
  <si>
    <t>?</t>
  </si>
  <si>
    <t>?</t>
  </si>
  <si>
    <t>C Control</t>
  </si>
  <si>
    <t>60(51)</t>
  </si>
  <si>
    <t>MCE, (MCT)</t>
  </si>
  <si>
    <t>ITMX</t>
  </si>
  <si>
    <t>ITMY</t>
  </si>
  <si>
    <t>ETMX, (TRX)</t>
  </si>
  <si>
    <t>ETMY, (TRY)</t>
  </si>
  <si>
    <t>80(71)</t>
  </si>
  <si>
    <t>BO card</t>
  </si>
  <si>
    <t>BO ch. for whitening</t>
  </si>
  <si>
    <t>k1ioo1</t>
  </si>
  <si>
    <t>k1ioo2</t>
  </si>
  <si>
    <t>k1ioo3</t>
  </si>
  <si>
    <t>k1ifo1</t>
  </si>
  <si>
    <t>k1ifo2</t>
  </si>
  <si>
    <t>k1ifo3</t>
  </si>
  <si>
    <t>k1ifo4</t>
  </si>
  <si>
    <t>k1omc</t>
  </si>
  <si>
    <t>k1ix1</t>
  </si>
  <si>
    <t>k1ix2</t>
  </si>
  <si>
    <t>k1ex1</t>
  </si>
  <si>
    <t>k1ex2</t>
  </si>
  <si>
    <t>k1iy2</t>
  </si>
  <si>
    <t>k1px1</t>
  </si>
  <si>
    <t>k1px2</t>
  </si>
  <si>
    <t>k1px3</t>
  </si>
  <si>
    <t>k1py1</t>
  </si>
  <si>
    <t>k1py2</t>
  </si>
  <si>
    <t>k1py3</t>
  </si>
  <si>
    <t>k1aux</t>
  </si>
  <si>
    <t>AOS, PEM</t>
  </si>
  <si>
    <t>low temperature, PEM</t>
  </si>
  <si>
    <t>PEM</t>
  </si>
  <si>
    <t>PRM+MMT1?, PR3, (POY)</t>
  </si>
  <si>
    <t>SR2, (GRY)</t>
  </si>
  <si>
    <t>SRM+OMMT2?, SR3, (POX)</t>
  </si>
  <si>
    <t>FMC-Area</t>
  </si>
  <si>
    <t>RT PC Name</t>
  </si>
  <si>
    <t>FI+MMT2, (REFL, WFS2)</t>
  </si>
  <si>
    <t>OMC+OMMT1+OFI?, (ASRF, ASDC, WFS2)</t>
  </si>
  <si>
    <t>BS, PR2, (POP, GRX, WFS2)</t>
  </si>
  <si>
    <t>18bit DAC</t>
  </si>
  <si>
    <t>All EPICS channnel</t>
  </si>
  <si>
    <t>OL x4, SS x2</t>
  </si>
  <si>
    <t>OL x12, SS x6, POY x2</t>
  </si>
  <si>
    <t>OL x4, SS x2, GRY x2</t>
  </si>
  <si>
    <t>OL x8, SS x2, ASC x16, REFL x4</t>
  </si>
  <si>
    <t>OL x8, SS x4, ASC x16, POP x6, GRX x2</t>
  </si>
  <si>
    <t>OL x8, SS x2, ASC x16, POX x4</t>
  </si>
  <si>
    <t>OL x12, SS x2, ASC x16, ASRF x4, ASDC x1</t>
  </si>
  <si>
    <t>OL x4, SS x2</t>
  </si>
  <si>
    <t>OL x4, SS x2, TRX x24</t>
  </si>
  <si>
    <t>OL x4, SS x2, TRY x24</t>
  </si>
  <si>
    <t>BO cards for wh.</t>
  </si>
  <si>
    <t>MCI+MCO, (MCR, WFS2), PSL(PMC, FSS, ISS)</t>
  </si>
  <si>
    <t>OL x8, SS x4, ASC x16, MCL x1</t>
  </si>
  <si>
    <t>k1isc</t>
  </si>
  <si>
    <t>k1iy1</t>
  </si>
  <si>
    <t>k1ey1</t>
  </si>
  <si>
    <t>k1ey2</t>
  </si>
  <si>
    <t>BO for what</t>
  </si>
  <si>
    <t>AI</t>
  </si>
  <si>
    <t>whitening</t>
  </si>
  <si>
    <t>YEndVI (YEndCryoARsideDuct)</t>
  </si>
  <si>
    <t>YFrontVI (YFrontCryoBack)</t>
  </si>
  <si>
    <t>XFrontVI (XFrontCryoBack)</t>
  </si>
  <si>
    <t>FrontVIPre (FrontMec)</t>
  </si>
  <si>
    <t>XEndVIPre (XEndMec)</t>
  </si>
  <si>
    <t>YEndVIPre (YEndMec)</t>
  </si>
  <si>
    <t>XEndVI (XEndCryoARsideDuct)</t>
  </si>
  <si>
    <t>Osamu Miyakawa</t>
  </si>
  <si>
    <t>Resource list for digital control system</t>
  </si>
  <si>
    <t>T1201168</t>
  </si>
  <si>
    <t>AI</t>
  </si>
  <si>
    <t>IO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</si>
</sst>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20"/>
      <color indexed="8"/>
      <name val="ＭＳ Ｐゴシック"/>
      <family val="0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38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28" fillId="0" borderId="17" xfId="0" applyFont="1" applyBorder="1" applyAlignment="1">
      <alignment/>
    </xf>
    <xf numFmtId="0" fontId="0" fillId="0" borderId="23" xfId="0" applyBorder="1" applyAlignment="1">
      <alignment wrapText="1" shrinkToFi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 shrinkToFit="1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 shrinkToFi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38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25" xfId="0" applyBorder="1" applyAlignment="1">
      <alignment vertical="center" wrapText="1"/>
    </xf>
    <xf numFmtId="14" fontId="0" fillId="0" borderId="0" xfId="0" applyNumberForma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125" zoomScaleNormal="125" workbookViewId="0" topLeftCell="B6">
      <selection activeCell="G30" sqref="G30"/>
    </sheetView>
  </sheetViews>
  <sheetFormatPr defaultColWidth="13.00390625" defaultRowHeight="15.75"/>
  <cols>
    <col min="1" max="1" width="9.50390625" style="0" customWidth="1"/>
    <col min="2" max="2" width="13.00390625" style="40" customWidth="1"/>
    <col min="3" max="3" width="6.50390625" style="0" customWidth="1"/>
    <col min="4" max="4" width="5.00390625" style="0" customWidth="1"/>
    <col min="5" max="5" width="20.375" style="40" customWidth="1"/>
    <col min="6" max="6" width="6.50390625" style="0" customWidth="1"/>
    <col min="7" max="7" width="5.375" style="0" customWidth="1"/>
    <col min="8" max="13" width="5.625" style="0" customWidth="1"/>
    <col min="14" max="15" width="7.125" style="0" customWidth="1"/>
    <col min="16" max="18" width="5.125" style="0" customWidth="1"/>
    <col min="19" max="19" width="7.125" style="0" customWidth="1"/>
    <col min="20" max="20" width="24.00390625" style="40" customWidth="1"/>
    <col min="21" max="21" width="26.125" style="40" customWidth="1"/>
    <col min="22" max="22" width="20.50390625" style="0" customWidth="1"/>
  </cols>
  <sheetData>
    <row r="1" spans="1:22" ht="27.75">
      <c r="A1" s="53" t="s">
        <v>112</v>
      </c>
      <c r="V1" s="52">
        <v>41107</v>
      </c>
    </row>
    <row r="2" spans="21:22" ht="18">
      <c r="U2" t="s">
        <v>113</v>
      </c>
      <c r="V2" t="s">
        <v>111</v>
      </c>
    </row>
    <row r="3" ht="18.75" thickBot="1">
      <c r="U3"/>
    </row>
    <row r="4" spans="1:22" s="1" customFormat="1" ht="18.75" thickBot="1">
      <c r="A4" s="2" t="s">
        <v>78</v>
      </c>
      <c r="B4" s="35" t="s">
        <v>8</v>
      </c>
      <c r="C4" s="15" t="s">
        <v>31</v>
      </c>
      <c r="D4" s="24" t="s">
        <v>10</v>
      </c>
      <c r="E4" s="45" t="s">
        <v>9</v>
      </c>
      <c r="F4" s="15" t="s">
        <v>32</v>
      </c>
      <c r="G4" s="16" t="s">
        <v>115</v>
      </c>
      <c r="H4" s="17" t="s">
        <v>2</v>
      </c>
      <c r="I4" s="15" t="s">
        <v>3</v>
      </c>
      <c r="J4" s="15" t="s">
        <v>0</v>
      </c>
      <c r="K4" s="15" t="s">
        <v>1</v>
      </c>
      <c r="L4" s="15" t="s">
        <v>82</v>
      </c>
      <c r="M4" s="15" t="s">
        <v>49</v>
      </c>
      <c r="N4" s="15" t="s">
        <v>94</v>
      </c>
      <c r="O4" s="24" t="s">
        <v>30</v>
      </c>
      <c r="P4" s="14" t="s">
        <v>4</v>
      </c>
      <c r="Q4" s="15" t="s">
        <v>102</v>
      </c>
      <c r="R4" s="16" t="s">
        <v>103</v>
      </c>
      <c r="S4" s="14" t="s">
        <v>50</v>
      </c>
      <c r="T4" s="41" t="s">
        <v>101</v>
      </c>
      <c r="U4" s="35" t="s">
        <v>5</v>
      </c>
      <c r="V4" s="16" t="s">
        <v>6</v>
      </c>
    </row>
    <row r="5" spans="1:22" ht="30.75">
      <c r="A5" s="21" t="s">
        <v>51</v>
      </c>
      <c r="B5" s="36" t="s">
        <v>39</v>
      </c>
      <c r="C5" s="12" t="s">
        <v>39</v>
      </c>
      <c r="D5" s="25"/>
      <c r="E5" s="46" t="s">
        <v>77</v>
      </c>
      <c r="F5" s="12">
        <v>9</v>
      </c>
      <c r="G5" s="13">
        <v>1</v>
      </c>
      <c r="H5" s="18"/>
      <c r="I5" s="12">
        <v>1</v>
      </c>
      <c r="J5" s="12">
        <f>2+2</f>
        <v>4</v>
      </c>
      <c r="K5" s="12">
        <v>2</v>
      </c>
      <c r="L5" s="12"/>
      <c r="M5" s="12">
        <v>1</v>
      </c>
      <c r="N5" s="12">
        <f aca="true" t="shared" si="0" ref="N5:N28">ROUNDUP(S5/4,0)</f>
        <v>8</v>
      </c>
      <c r="O5" s="25">
        <f>SUM(J5:N5)</f>
        <v>15</v>
      </c>
      <c r="P5" s="11">
        <f>J5</f>
        <v>4</v>
      </c>
      <c r="Q5" s="12">
        <f>K5</f>
        <v>2</v>
      </c>
      <c r="R5" s="13">
        <f>N5</f>
        <v>8</v>
      </c>
      <c r="S5" s="11">
        <v>29</v>
      </c>
      <c r="T5" s="42" t="s">
        <v>96</v>
      </c>
      <c r="U5" s="36" t="s">
        <v>95</v>
      </c>
      <c r="V5" s="13"/>
    </row>
    <row r="6" spans="1:22" ht="18">
      <c r="A6" s="22" t="s">
        <v>52</v>
      </c>
      <c r="B6" s="37" t="s">
        <v>39</v>
      </c>
      <c r="C6" s="4" t="s">
        <v>39</v>
      </c>
      <c r="D6" s="26"/>
      <c r="E6" s="47" t="s">
        <v>23</v>
      </c>
      <c r="F6" s="4">
        <v>10</v>
      </c>
      <c r="G6" s="5">
        <v>1</v>
      </c>
      <c r="H6" s="19"/>
      <c r="I6" s="4">
        <v>1</v>
      </c>
      <c r="J6" s="4">
        <f>1+1</f>
        <v>2</v>
      </c>
      <c r="K6" s="4">
        <v>1</v>
      </c>
      <c r="L6" s="4"/>
      <c r="M6" s="4">
        <v>1</v>
      </c>
      <c r="N6" s="4">
        <f t="shared" si="0"/>
        <v>2</v>
      </c>
      <c r="O6" s="26">
        <f aca="true" t="shared" si="1" ref="O6:O28">SUM(J6:N6)</f>
        <v>6</v>
      </c>
      <c r="P6" s="11">
        <f aca="true" t="shared" si="2" ref="P6:P27">J6</f>
        <v>2</v>
      </c>
      <c r="Q6" s="12">
        <f aca="true" t="shared" si="3" ref="Q6:Q28">K6</f>
        <v>1</v>
      </c>
      <c r="R6" s="13">
        <f aca="true" t="shared" si="4" ref="R6:R28">N6</f>
        <v>2</v>
      </c>
      <c r="S6" s="3">
        <v>6</v>
      </c>
      <c r="T6" s="43" t="s">
        <v>84</v>
      </c>
      <c r="U6" s="37" t="s">
        <v>43</v>
      </c>
      <c r="V6" s="5"/>
    </row>
    <row r="7" spans="1:22" ht="30.75">
      <c r="A7" s="22" t="s">
        <v>53</v>
      </c>
      <c r="B7" s="37" t="s">
        <v>39</v>
      </c>
      <c r="C7" s="4" t="s">
        <v>39</v>
      </c>
      <c r="D7" s="26"/>
      <c r="E7" s="47" t="s">
        <v>18</v>
      </c>
      <c r="F7" s="4">
        <v>9</v>
      </c>
      <c r="G7" s="5">
        <v>1</v>
      </c>
      <c r="H7" s="19"/>
      <c r="I7" s="4">
        <v>0</v>
      </c>
      <c r="J7" s="4">
        <f>2+1</f>
        <v>3</v>
      </c>
      <c r="K7" s="4">
        <f>2+1</f>
        <v>3</v>
      </c>
      <c r="L7" s="4"/>
      <c r="M7" s="4">
        <v>1</v>
      </c>
      <c r="N7" s="4">
        <f t="shared" si="0"/>
        <v>8</v>
      </c>
      <c r="O7" s="26">
        <f t="shared" si="1"/>
        <v>15</v>
      </c>
      <c r="P7" s="11">
        <f t="shared" si="2"/>
        <v>3</v>
      </c>
      <c r="Q7" s="12">
        <f t="shared" si="3"/>
        <v>3</v>
      </c>
      <c r="R7" s="13">
        <f t="shared" si="4"/>
        <v>8</v>
      </c>
      <c r="S7" s="3">
        <v>30</v>
      </c>
      <c r="T7" s="43" t="s">
        <v>87</v>
      </c>
      <c r="U7" s="37" t="s">
        <v>79</v>
      </c>
      <c r="V7" s="5"/>
    </row>
    <row r="8" spans="1:22" ht="18">
      <c r="A8" s="22" t="s">
        <v>54</v>
      </c>
      <c r="B8" s="37" t="s">
        <v>39</v>
      </c>
      <c r="C8" s="4" t="s">
        <v>39</v>
      </c>
      <c r="D8" s="26"/>
      <c r="E8" s="48" t="s">
        <v>21</v>
      </c>
      <c r="F8" s="6">
        <v>7</v>
      </c>
      <c r="G8" s="5">
        <v>1</v>
      </c>
      <c r="H8" s="19"/>
      <c r="I8" s="4">
        <v>1</v>
      </c>
      <c r="J8" s="4">
        <f>4+1</f>
        <v>5</v>
      </c>
      <c r="K8" s="4">
        <v>5</v>
      </c>
      <c r="L8" s="4"/>
      <c r="M8" s="4">
        <v>4</v>
      </c>
      <c r="N8" s="4">
        <f t="shared" si="0"/>
        <v>5</v>
      </c>
      <c r="O8" s="26">
        <f t="shared" si="1"/>
        <v>19</v>
      </c>
      <c r="P8" s="11">
        <f t="shared" si="2"/>
        <v>5</v>
      </c>
      <c r="Q8" s="12">
        <f t="shared" si="3"/>
        <v>5</v>
      </c>
      <c r="R8" s="13">
        <f t="shared" si="4"/>
        <v>5</v>
      </c>
      <c r="S8" s="3">
        <v>20</v>
      </c>
      <c r="T8" s="43" t="s">
        <v>85</v>
      </c>
      <c r="U8" s="37" t="s">
        <v>74</v>
      </c>
      <c r="V8" s="5"/>
    </row>
    <row r="9" spans="1:22" ht="30.75">
      <c r="A9" s="22" t="s">
        <v>55</v>
      </c>
      <c r="B9" s="37" t="s">
        <v>39</v>
      </c>
      <c r="C9" s="4" t="s">
        <v>39</v>
      </c>
      <c r="D9" s="26"/>
      <c r="E9" s="48" t="s">
        <v>19</v>
      </c>
      <c r="F9" s="6">
        <v>4</v>
      </c>
      <c r="G9" s="5">
        <v>1</v>
      </c>
      <c r="H9" s="19"/>
      <c r="I9" s="4">
        <v>1</v>
      </c>
      <c r="J9" s="4">
        <f>3+1</f>
        <v>4</v>
      </c>
      <c r="K9" s="4">
        <v>4</v>
      </c>
      <c r="L9" s="4"/>
      <c r="M9" s="4">
        <v>4</v>
      </c>
      <c r="N9" s="4">
        <f t="shared" si="0"/>
        <v>9</v>
      </c>
      <c r="O9" s="26">
        <f t="shared" si="1"/>
        <v>21</v>
      </c>
      <c r="P9" s="11">
        <f t="shared" si="2"/>
        <v>4</v>
      </c>
      <c r="Q9" s="12">
        <f t="shared" si="3"/>
        <v>4</v>
      </c>
      <c r="R9" s="13">
        <f t="shared" si="4"/>
        <v>9</v>
      </c>
      <c r="S9" s="3">
        <v>36</v>
      </c>
      <c r="T9" s="43" t="s">
        <v>88</v>
      </c>
      <c r="U9" s="37" t="s">
        <v>81</v>
      </c>
      <c r="V9" s="5"/>
    </row>
    <row r="10" spans="1:22" ht="18">
      <c r="A10" s="22" t="s">
        <v>56</v>
      </c>
      <c r="B10" s="37" t="s">
        <v>39</v>
      </c>
      <c r="C10" s="4" t="s">
        <v>39</v>
      </c>
      <c r="D10" s="26"/>
      <c r="E10" s="48" t="s">
        <v>20</v>
      </c>
      <c r="F10" s="6">
        <v>4</v>
      </c>
      <c r="G10" s="5">
        <v>1</v>
      </c>
      <c r="H10" s="19"/>
      <c r="I10" s="4">
        <v>1</v>
      </c>
      <c r="J10" s="4">
        <f>2+1</f>
        <v>3</v>
      </c>
      <c r="K10" s="4">
        <v>2</v>
      </c>
      <c r="L10" s="4"/>
      <c r="M10" s="4">
        <v>4</v>
      </c>
      <c r="N10" s="4">
        <f t="shared" si="0"/>
        <v>2</v>
      </c>
      <c r="O10" s="26">
        <f t="shared" si="1"/>
        <v>11</v>
      </c>
      <c r="P10" s="11">
        <f t="shared" si="2"/>
        <v>3</v>
      </c>
      <c r="Q10" s="12">
        <f t="shared" si="3"/>
        <v>2</v>
      </c>
      <c r="R10" s="13">
        <f t="shared" si="4"/>
        <v>2</v>
      </c>
      <c r="S10" s="3">
        <v>8</v>
      </c>
      <c r="T10" s="43" t="s">
        <v>86</v>
      </c>
      <c r="U10" s="37" t="s">
        <v>75</v>
      </c>
      <c r="V10" s="5"/>
    </row>
    <row r="11" spans="1:22" ht="30.75">
      <c r="A11" s="22" t="s">
        <v>57</v>
      </c>
      <c r="B11" s="37" t="s">
        <v>39</v>
      </c>
      <c r="C11" s="4" t="s">
        <v>39</v>
      </c>
      <c r="D11" s="26"/>
      <c r="E11" s="48" t="s">
        <v>22</v>
      </c>
      <c r="F11" s="6">
        <v>5</v>
      </c>
      <c r="G11" s="5">
        <v>1</v>
      </c>
      <c r="H11" s="19"/>
      <c r="I11" s="4">
        <v>1</v>
      </c>
      <c r="J11" s="4">
        <f>4+1</f>
        <v>5</v>
      </c>
      <c r="K11" s="4">
        <v>5</v>
      </c>
      <c r="L11" s="4"/>
      <c r="M11" s="4">
        <v>4</v>
      </c>
      <c r="N11" s="4">
        <f t="shared" si="0"/>
        <v>8</v>
      </c>
      <c r="O11" s="26">
        <f t="shared" si="1"/>
        <v>22</v>
      </c>
      <c r="P11" s="11">
        <f t="shared" si="2"/>
        <v>5</v>
      </c>
      <c r="Q11" s="12">
        <f t="shared" si="3"/>
        <v>5</v>
      </c>
      <c r="R11" s="13">
        <f t="shared" si="4"/>
        <v>8</v>
      </c>
      <c r="S11" s="3">
        <v>30</v>
      </c>
      <c r="T11" s="43" t="s">
        <v>89</v>
      </c>
      <c r="U11" s="37" t="s">
        <v>76</v>
      </c>
      <c r="V11" s="5"/>
    </row>
    <row r="12" spans="1:22" ht="30.75">
      <c r="A12" s="22" t="s">
        <v>58</v>
      </c>
      <c r="B12" s="37" t="s">
        <v>39</v>
      </c>
      <c r="C12" s="4" t="s">
        <v>39</v>
      </c>
      <c r="D12" s="26"/>
      <c r="E12" s="48" t="s">
        <v>22</v>
      </c>
      <c r="F12" s="6">
        <v>5</v>
      </c>
      <c r="G12" s="5">
        <v>1</v>
      </c>
      <c r="H12" s="19"/>
      <c r="I12" s="4">
        <v>1</v>
      </c>
      <c r="J12" s="4" t="s">
        <v>39</v>
      </c>
      <c r="K12" s="4" t="s">
        <v>39</v>
      </c>
      <c r="L12" s="4"/>
      <c r="M12" s="4">
        <v>1</v>
      </c>
      <c r="N12" s="4">
        <f t="shared" si="0"/>
        <v>9</v>
      </c>
      <c r="O12" s="26">
        <f t="shared" si="1"/>
        <v>10</v>
      </c>
      <c r="P12" s="11" t="str">
        <f t="shared" si="2"/>
        <v>?</v>
      </c>
      <c r="Q12" s="12" t="str">
        <f t="shared" si="3"/>
        <v>?</v>
      </c>
      <c r="R12" s="13">
        <f t="shared" si="4"/>
        <v>9</v>
      </c>
      <c r="S12" s="3">
        <v>35</v>
      </c>
      <c r="T12" s="43" t="s">
        <v>90</v>
      </c>
      <c r="U12" s="37" t="s">
        <v>80</v>
      </c>
      <c r="V12" s="5"/>
    </row>
    <row r="13" spans="1:22" ht="33" customHeight="1">
      <c r="A13" s="22" t="s">
        <v>59</v>
      </c>
      <c r="B13" s="37" t="s">
        <v>107</v>
      </c>
      <c r="C13" s="4" t="s">
        <v>35</v>
      </c>
      <c r="D13" s="26"/>
      <c r="E13" s="47" t="s">
        <v>106</v>
      </c>
      <c r="F13" s="4" t="s">
        <v>37</v>
      </c>
      <c r="G13" s="5">
        <v>1</v>
      </c>
      <c r="H13" s="19"/>
      <c r="I13" s="4">
        <v>1</v>
      </c>
      <c r="J13" s="4">
        <v>2</v>
      </c>
      <c r="K13" s="4">
        <v>3</v>
      </c>
      <c r="L13" s="4"/>
      <c r="M13" s="4">
        <v>1</v>
      </c>
      <c r="N13" s="4">
        <f t="shared" si="0"/>
        <v>2</v>
      </c>
      <c r="O13" s="26">
        <f t="shared" si="1"/>
        <v>8</v>
      </c>
      <c r="P13" s="11">
        <f t="shared" si="2"/>
        <v>2</v>
      </c>
      <c r="Q13" s="12">
        <f t="shared" si="3"/>
        <v>3</v>
      </c>
      <c r="R13" s="13">
        <f t="shared" si="4"/>
        <v>2</v>
      </c>
      <c r="S13" s="3">
        <v>6</v>
      </c>
      <c r="T13" s="43" t="s">
        <v>91</v>
      </c>
      <c r="U13" s="37" t="s">
        <v>44</v>
      </c>
      <c r="V13" s="5" t="s">
        <v>7</v>
      </c>
    </row>
    <row r="14" spans="1:22" ht="33" customHeight="1">
      <c r="A14" s="22" t="s">
        <v>98</v>
      </c>
      <c r="B14" s="37" t="s">
        <v>107</v>
      </c>
      <c r="C14" s="4" t="s">
        <v>36</v>
      </c>
      <c r="D14" s="26"/>
      <c r="E14" s="47" t="s">
        <v>105</v>
      </c>
      <c r="F14" s="4" t="s">
        <v>38</v>
      </c>
      <c r="G14" s="5">
        <v>1</v>
      </c>
      <c r="H14" s="19"/>
      <c r="I14" s="4">
        <v>1</v>
      </c>
      <c r="J14" s="4">
        <v>2</v>
      </c>
      <c r="K14" s="4">
        <v>3</v>
      </c>
      <c r="L14" s="4"/>
      <c r="M14" s="4">
        <v>1</v>
      </c>
      <c r="N14" s="4">
        <f t="shared" si="0"/>
        <v>2</v>
      </c>
      <c r="O14" s="26">
        <f t="shared" si="1"/>
        <v>8</v>
      </c>
      <c r="P14" s="11">
        <f t="shared" si="2"/>
        <v>2</v>
      </c>
      <c r="Q14" s="12">
        <f t="shared" si="3"/>
        <v>3</v>
      </c>
      <c r="R14" s="13">
        <f t="shared" si="4"/>
        <v>2</v>
      </c>
      <c r="S14" s="3">
        <v>6</v>
      </c>
      <c r="T14" s="43" t="s">
        <v>91</v>
      </c>
      <c r="U14" s="37" t="s">
        <v>45</v>
      </c>
      <c r="V14" s="5" t="s">
        <v>7</v>
      </c>
    </row>
    <row r="15" spans="1:22" ht="30.75">
      <c r="A15" s="22" t="s">
        <v>61</v>
      </c>
      <c r="B15" s="37" t="s">
        <v>108</v>
      </c>
      <c r="C15" s="4" t="s">
        <v>33</v>
      </c>
      <c r="D15" s="26"/>
      <c r="E15" s="47" t="s">
        <v>110</v>
      </c>
      <c r="F15" s="4" t="s">
        <v>42</v>
      </c>
      <c r="G15" s="5">
        <v>1</v>
      </c>
      <c r="H15" s="19">
        <v>1</v>
      </c>
      <c r="I15" s="4"/>
      <c r="J15" s="4">
        <v>3</v>
      </c>
      <c r="K15" s="4">
        <v>3</v>
      </c>
      <c r="L15" s="4"/>
      <c r="M15" s="4">
        <v>2</v>
      </c>
      <c r="N15" s="4">
        <f t="shared" si="0"/>
        <v>8</v>
      </c>
      <c r="O15" s="26">
        <f t="shared" si="1"/>
        <v>16</v>
      </c>
      <c r="P15" s="11">
        <f t="shared" si="2"/>
        <v>3</v>
      </c>
      <c r="Q15" s="12">
        <f t="shared" si="3"/>
        <v>3</v>
      </c>
      <c r="R15" s="13">
        <f t="shared" si="4"/>
        <v>8</v>
      </c>
      <c r="S15" s="3">
        <v>30</v>
      </c>
      <c r="T15" s="43" t="s">
        <v>92</v>
      </c>
      <c r="U15" s="37" t="s">
        <v>46</v>
      </c>
      <c r="V15" s="5" t="s">
        <v>7</v>
      </c>
    </row>
    <row r="16" spans="1:22" ht="30.75">
      <c r="A16" s="22" t="s">
        <v>99</v>
      </c>
      <c r="B16" s="37" t="s">
        <v>109</v>
      </c>
      <c r="C16" s="4" t="s">
        <v>34</v>
      </c>
      <c r="D16" s="26"/>
      <c r="E16" s="47" t="s">
        <v>104</v>
      </c>
      <c r="F16" s="4" t="s">
        <v>48</v>
      </c>
      <c r="G16" s="5">
        <v>1</v>
      </c>
      <c r="H16" s="19">
        <v>1</v>
      </c>
      <c r="I16" s="4"/>
      <c r="J16" s="4">
        <v>3</v>
      </c>
      <c r="K16" s="4">
        <v>3</v>
      </c>
      <c r="L16" s="4"/>
      <c r="M16" s="4">
        <v>2</v>
      </c>
      <c r="N16" s="4">
        <f t="shared" si="0"/>
        <v>8</v>
      </c>
      <c r="O16" s="26">
        <f t="shared" si="1"/>
        <v>16</v>
      </c>
      <c r="P16" s="11">
        <f t="shared" si="2"/>
        <v>3</v>
      </c>
      <c r="Q16" s="12">
        <f t="shared" si="3"/>
        <v>3</v>
      </c>
      <c r="R16" s="13">
        <f t="shared" si="4"/>
        <v>8</v>
      </c>
      <c r="S16" s="3">
        <v>30</v>
      </c>
      <c r="T16" s="43" t="s">
        <v>93</v>
      </c>
      <c r="U16" s="37" t="s">
        <v>47</v>
      </c>
      <c r="V16" s="5" t="s">
        <v>7</v>
      </c>
    </row>
    <row r="17" spans="1:22" ht="18">
      <c r="A17" s="22" t="s">
        <v>97</v>
      </c>
      <c r="B17" s="37" t="s">
        <v>41</v>
      </c>
      <c r="C17" s="4">
        <v>1</v>
      </c>
      <c r="D17" s="26"/>
      <c r="E17" s="47" t="s">
        <v>39</v>
      </c>
      <c r="F17" s="4" t="s">
        <v>39</v>
      </c>
      <c r="G17" s="5">
        <v>0</v>
      </c>
      <c r="H17" s="19">
        <v>1</v>
      </c>
      <c r="I17" s="4">
        <v>1</v>
      </c>
      <c r="J17" s="4">
        <v>2</v>
      </c>
      <c r="K17" s="4">
        <v>0</v>
      </c>
      <c r="L17" s="4"/>
      <c r="M17" s="4">
        <v>0</v>
      </c>
      <c r="N17" s="4">
        <f t="shared" si="0"/>
        <v>0</v>
      </c>
      <c r="O17" s="26">
        <f t="shared" si="1"/>
        <v>2</v>
      </c>
      <c r="P17" s="11">
        <f t="shared" si="2"/>
        <v>2</v>
      </c>
      <c r="Q17" s="12">
        <f t="shared" si="3"/>
        <v>0</v>
      </c>
      <c r="R17" s="13">
        <f t="shared" si="4"/>
        <v>0</v>
      </c>
      <c r="S17" s="3">
        <v>0</v>
      </c>
      <c r="T17" s="43"/>
      <c r="U17" s="37"/>
      <c r="V17" s="5"/>
    </row>
    <row r="18" spans="1:22" ht="18">
      <c r="A18" s="22" t="s">
        <v>70</v>
      </c>
      <c r="B18" s="37" t="s">
        <v>41</v>
      </c>
      <c r="C18" s="4">
        <v>1</v>
      </c>
      <c r="D18" s="26"/>
      <c r="E18" s="47" t="s">
        <v>39</v>
      </c>
      <c r="F18" s="4" t="s">
        <v>39</v>
      </c>
      <c r="G18" s="5">
        <v>1</v>
      </c>
      <c r="H18" s="19"/>
      <c r="I18" s="4"/>
      <c r="J18" s="4">
        <v>2</v>
      </c>
      <c r="K18" s="4">
        <v>0</v>
      </c>
      <c r="L18" s="4"/>
      <c r="M18" s="4" t="s">
        <v>39</v>
      </c>
      <c r="N18" s="4">
        <f t="shared" si="0"/>
        <v>0</v>
      </c>
      <c r="O18" s="26">
        <f t="shared" si="1"/>
        <v>2</v>
      </c>
      <c r="P18" s="11">
        <f t="shared" si="2"/>
        <v>2</v>
      </c>
      <c r="Q18" s="12">
        <f t="shared" si="3"/>
        <v>0</v>
      </c>
      <c r="R18" s="13">
        <f t="shared" si="4"/>
        <v>0</v>
      </c>
      <c r="S18" s="3"/>
      <c r="T18" s="43"/>
      <c r="U18" s="37" t="s">
        <v>71</v>
      </c>
      <c r="V18" s="5"/>
    </row>
    <row r="19" spans="1:22" ht="18">
      <c r="A19" s="22" t="s">
        <v>60</v>
      </c>
      <c r="B19" s="37" t="s">
        <v>11</v>
      </c>
      <c r="C19" s="4">
        <v>24</v>
      </c>
      <c r="D19" s="26"/>
      <c r="E19" s="47" t="s">
        <v>16</v>
      </c>
      <c r="F19" s="4">
        <v>40</v>
      </c>
      <c r="G19" s="5">
        <v>0</v>
      </c>
      <c r="H19" s="19"/>
      <c r="I19" s="4"/>
      <c r="J19" s="4">
        <v>3</v>
      </c>
      <c r="K19" s="4">
        <v>0</v>
      </c>
      <c r="L19" s="4"/>
      <c r="M19" s="4">
        <v>0</v>
      </c>
      <c r="N19" s="4">
        <f t="shared" si="0"/>
        <v>0</v>
      </c>
      <c r="O19" s="26">
        <f t="shared" si="1"/>
        <v>3</v>
      </c>
      <c r="P19" s="34">
        <v>1</v>
      </c>
      <c r="Q19" s="12">
        <f t="shared" si="3"/>
        <v>0</v>
      </c>
      <c r="R19" s="13">
        <f t="shared" si="4"/>
        <v>0</v>
      </c>
      <c r="S19" s="3"/>
      <c r="T19" s="43"/>
      <c r="U19" s="37" t="s">
        <v>72</v>
      </c>
      <c r="V19" s="5" t="s">
        <v>83</v>
      </c>
    </row>
    <row r="20" spans="1:22" ht="18">
      <c r="A20" s="22" t="s">
        <v>64</v>
      </c>
      <c r="B20" s="51" t="s">
        <v>28</v>
      </c>
      <c r="C20" s="6" t="s">
        <v>39</v>
      </c>
      <c r="D20" s="26"/>
      <c r="E20" s="48" t="s">
        <v>28</v>
      </c>
      <c r="F20" s="6" t="s">
        <v>39</v>
      </c>
      <c r="G20" s="5">
        <v>0</v>
      </c>
      <c r="H20" s="19"/>
      <c r="I20" s="4"/>
      <c r="J20" s="4">
        <v>1</v>
      </c>
      <c r="K20" s="4">
        <v>0</v>
      </c>
      <c r="L20" s="4"/>
      <c r="M20" s="4">
        <v>0</v>
      </c>
      <c r="N20" s="4">
        <f t="shared" si="0"/>
        <v>0</v>
      </c>
      <c r="O20" s="26">
        <f t="shared" si="1"/>
        <v>1</v>
      </c>
      <c r="P20" s="11">
        <f t="shared" si="2"/>
        <v>1</v>
      </c>
      <c r="Q20" s="12">
        <f t="shared" si="3"/>
        <v>0</v>
      </c>
      <c r="R20" s="13">
        <f t="shared" si="4"/>
        <v>0</v>
      </c>
      <c r="S20" s="3"/>
      <c r="T20" s="43"/>
      <c r="U20" s="37" t="s">
        <v>73</v>
      </c>
      <c r="V20" s="5" t="s">
        <v>83</v>
      </c>
    </row>
    <row r="21" spans="1:22" ht="18">
      <c r="A21" s="22" t="s">
        <v>65</v>
      </c>
      <c r="B21" s="51" t="s">
        <v>27</v>
      </c>
      <c r="C21" s="6" t="s">
        <v>39</v>
      </c>
      <c r="D21" s="26"/>
      <c r="E21" s="48" t="s">
        <v>27</v>
      </c>
      <c r="F21" s="6" t="s">
        <v>39</v>
      </c>
      <c r="G21" s="5">
        <v>0</v>
      </c>
      <c r="H21" s="19"/>
      <c r="I21" s="4"/>
      <c r="J21" s="4">
        <v>1</v>
      </c>
      <c r="K21" s="4">
        <v>0</v>
      </c>
      <c r="L21" s="4"/>
      <c r="M21" s="4">
        <v>0</v>
      </c>
      <c r="N21" s="4">
        <f t="shared" si="0"/>
        <v>0</v>
      </c>
      <c r="O21" s="26">
        <f t="shared" si="1"/>
        <v>1</v>
      </c>
      <c r="P21" s="11">
        <f t="shared" si="2"/>
        <v>1</v>
      </c>
      <c r="Q21" s="12">
        <f t="shared" si="3"/>
        <v>0</v>
      </c>
      <c r="R21" s="13">
        <f t="shared" si="4"/>
        <v>0</v>
      </c>
      <c r="S21" s="3"/>
      <c r="T21" s="43"/>
      <c r="U21" s="37" t="s">
        <v>73</v>
      </c>
      <c r="V21" s="5" t="s">
        <v>83</v>
      </c>
    </row>
    <row r="22" spans="1:22" ht="18">
      <c r="A22" s="22" t="s">
        <v>66</v>
      </c>
      <c r="B22" s="37" t="s">
        <v>24</v>
      </c>
      <c r="C22" s="4">
        <v>91</v>
      </c>
      <c r="D22" s="26"/>
      <c r="E22" s="49" t="s">
        <v>24</v>
      </c>
      <c r="F22" s="7">
        <v>91</v>
      </c>
      <c r="G22" s="5">
        <v>0</v>
      </c>
      <c r="H22" s="19"/>
      <c r="I22" s="4"/>
      <c r="J22" s="4">
        <v>1</v>
      </c>
      <c r="K22" s="4">
        <v>0</v>
      </c>
      <c r="L22" s="4"/>
      <c r="M22" s="4">
        <v>0</v>
      </c>
      <c r="N22" s="4">
        <f t="shared" si="0"/>
        <v>0</v>
      </c>
      <c r="O22" s="26">
        <f t="shared" si="1"/>
        <v>1</v>
      </c>
      <c r="P22" s="11">
        <f t="shared" si="2"/>
        <v>1</v>
      </c>
      <c r="Q22" s="12">
        <f t="shared" si="3"/>
        <v>0</v>
      </c>
      <c r="R22" s="13">
        <f t="shared" si="4"/>
        <v>0</v>
      </c>
      <c r="S22" s="3"/>
      <c r="T22" s="43"/>
      <c r="U22" s="37" t="s">
        <v>73</v>
      </c>
      <c r="V22" s="5" t="s">
        <v>83</v>
      </c>
    </row>
    <row r="23" spans="1:22" ht="18">
      <c r="A23" s="22" t="s">
        <v>62</v>
      </c>
      <c r="B23" s="37" t="s">
        <v>12</v>
      </c>
      <c r="C23" s="4">
        <v>54</v>
      </c>
      <c r="D23" s="26"/>
      <c r="E23" s="47" t="s">
        <v>14</v>
      </c>
      <c r="F23" s="4">
        <v>60</v>
      </c>
      <c r="G23" s="5">
        <v>0</v>
      </c>
      <c r="H23" s="19"/>
      <c r="I23" s="4"/>
      <c r="J23" s="4">
        <v>3</v>
      </c>
      <c r="K23" s="4">
        <v>0</v>
      </c>
      <c r="L23" s="4"/>
      <c r="M23" s="4">
        <v>0</v>
      </c>
      <c r="N23" s="4">
        <f t="shared" si="0"/>
        <v>0</v>
      </c>
      <c r="O23" s="26">
        <f t="shared" si="1"/>
        <v>3</v>
      </c>
      <c r="P23" s="34">
        <v>1</v>
      </c>
      <c r="Q23" s="12">
        <f t="shared" si="3"/>
        <v>0</v>
      </c>
      <c r="R23" s="13">
        <f t="shared" si="4"/>
        <v>0</v>
      </c>
      <c r="S23" s="3"/>
      <c r="T23" s="43"/>
      <c r="U23" s="37" t="s">
        <v>72</v>
      </c>
      <c r="V23" s="5" t="s">
        <v>83</v>
      </c>
    </row>
    <row r="24" spans="1:22" ht="18">
      <c r="A24" s="22" t="s">
        <v>63</v>
      </c>
      <c r="B24" s="37" t="s">
        <v>11</v>
      </c>
      <c r="C24" s="4">
        <v>24</v>
      </c>
      <c r="D24" s="26"/>
      <c r="E24" s="47" t="s">
        <v>17</v>
      </c>
      <c r="F24" s="4">
        <v>44</v>
      </c>
      <c r="G24" s="5">
        <v>0</v>
      </c>
      <c r="H24" s="19"/>
      <c r="I24" s="4"/>
      <c r="J24" s="4">
        <v>3</v>
      </c>
      <c r="K24" s="4">
        <v>0</v>
      </c>
      <c r="L24" s="4"/>
      <c r="M24" s="4">
        <v>0</v>
      </c>
      <c r="N24" s="4">
        <f t="shared" si="0"/>
        <v>0</v>
      </c>
      <c r="O24" s="26">
        <f t="shared" si="1"/>
        <v>3</v>
      </c>
      <c r="P24" s="34">
        <v>1</v>
      </c>
      <c r="Q24" s="12">
        <f t="shared" si="3"/>
        <v>0</v>
      </c>
      <c r="R24" s="13">
        <f t="shared" si="4"/>
        <v>0</v>
      </c>
      <c r="S24" s="3"/>
      <c r="T24" s="43"/>
      <c r="U24" s="37" t="s">
        <v>72</v>
      </c>
      <c r="V24" s="5" t="s">
        <v>83</v>
      </c>
    </row>
    <row r="25" spans="1:22" ht="18">
      <c r="A25" s="22" t="s">
        <v>67</v>
      </c>
      <c r="B25" s="51" t="s">
        <v>28</v>
      </c>
      <c r="C25" s="6" t="s">
        <v>39</v>
      </c>
      <c r="D25" s="26"/>
      <c r="E25" s="48" t="s">
        <v>28</v>
      </c>
      <c r="F25" s="6" t="s">
        <v>39</v>
      </c>
      <c r="G25" s="5">
        <v>0</v>
      </c>
      <c r="H25" s="19"/>
      <c r="I25" s="4"/>
      <c r="J25" s="4">
        <v>1</v>
      </c>
      <c r="K25" s="4">
        <v>0</v>
      </c>
      <c r="L25" s="4"/>
      <c r="M25" s="4">
        <v>0</v>
      </c>
      <c r="N25" s="4">
        <f t="shared" si="0"/>
        <v>0</v>
      </c>
      <c r="O25" s="26">
        <f t="shared" si="1"/>
        <v>1</v>
      </c>
      <c r="P25" s="11">
        <f t="shared" si="2"/>
        <v>1</v>
      </c>
      <c r="Q25" s="12">
        <f t="shared" si="3"/>
        <v>0</v>
      </c>
      <c r="R25" s="13">
        <f t="shared" si="4"/>
        <v>0</v>
      </c>
      <c r="S25" s="3"/>
      <c r="T25" s="43"/>
      <c r="U25" s="37" t="s">
        <v>73</v>
      </c>
      <c r="V25" s="5" t="s">
        <v>83</v>
      </c>
    </row>
    <row r="26" spans="1:22" ht="18">
      <c r="A26" s="22" t="s">
        <v>68</v>
      </c>
      <c r="B26" s="51" t="s">
        <v>27</v>
      </c>
      <c r="C26" s="6" t="s">
        <v>39</v>
      </c>
      <c r="D26" s="26"/>
      <c r="E26" s="48" t="s">
        <v>27</v>
      </c>
      <c r="F26" s="6" t="s">
        <v>40</v>
      </c>
      <c r="G26" s="5">
        <v>0</v>
      </c>
      <c r="H26" s="19"/>
      <c r="I26" s="4"/>
      <c r="J26" s="4">
        <v>1</v>
      </c>
      <c r="K26" s="4">
        <v>0</v>
      </c>
      <c r="L26" s="4"/>
      <c r="M26" s="4">
        <v>0</v>
      </c>
      <c r="N26" s="4">
        <f t="shared" si="0"/>
        <v>0</v>
      </c>
      <c r="O26" s="26">
        <f t="shared" si="1"/>
        <v>1</v>
      </c>
      <c r="P26" s="11">
        <f t="shared" si="2"/>
        <v>1</v>
      </c>
      <c r="Q26" s="12">
        <f t="shared" si="3"/>
        <v>0</v>
      </c>
      <c r="R26" s="13">
        <f t="shared" si="4"/>
        <v>0</v>
      </c>
      <c r="S26" s="3"/>
      <c r="T26" s="43"/>
      <c r="U26" s="37" t="s">
        <v>73</v>
      </c>
      <c r="V26" s="5" t="s">
        <v>83</v>
      </c>
    </row>
    <row r="27" spans="1:22" ht="18">
      <c r="A27" s="22" t="s">
        <v>69</v>
      </c>
      <c r="B27" s="37" t="s">
        <v>25</v>
      </c>
      <c r="C27" s="4">
        <v>96</v>
      </c>
      <c r="D27" s="26"/>
      <c r="E27" s="47" t="s">
        <v>26</v>
      </c>
      <c r="F27" s="4">
        <v>54</v>
      </c>
      <c r="G27" s="5">
        <v>0</v>
      </c>
      <c r="H27" s="19"/>
      <c r="I27" s="4"/>
      <c r="J27" s="4">
        <v>1</v>
      </c>
      <c r="K27" s="4">
        <v>0</v>
      </c>
      <c r="L27" s="4"/>
      <c r="M27" s="4">
        <v>0</v>
      </c>
      <c r="N27" s="4">
        <f t="shared" si="0"/>
        <v>0</v>
      </c>
      <c r="O27" s="26">
        <f t="shared" si="1"/>
        <v>1</v>
      </c>
      <c r="P27" s="11">
        <f t="shared" si="2"/>
        <v>1</v>
      </c>
      <c r="Q27" s="12">
        <f t="shared" si="3"/>
        <v>0</v>
      </c>
      <c r="R27" s="13">
        <f t="shared" si="4"/>
        <v>0</v>
      </c>
      <c r="S27" s="3"/>
      <c r="T27" s="43"/>
      <c r="U27" s="37" t="s">
        <v>73</v>
      </c>
      <c r="V27" s="5" t="s">
        <v>83</v>
      </c>
    </row>
    <row r="28" spans="1:22" ht="18.75" thickBot="1">
      <c r="A28" s="23" t="s">
        <v>100</v>
      </c>
      <c r="B28" s="38" t="s">
        <v>13</v>
      </c>
      <c r="C28" s="9">
        <v>74</v>
      </c>
      <c r="D28" s="27"/>
      <c r="E28" s="50" t="s">
        <v>15</v>
      </c>
      <c r="F28" s="9">
        <v>74</v>
      </c>
      <c r="G28" s="10">
        <v>0</v>
      </c>
      <c r="H28" s="20"/>
      <c r="I28" s="9"/>
      <c r="J28" s="9">
        <v>3</v>
      </c>
      <c r="K28" s="9">
        <v>0</v>
      </c>
      <c r="L28" s="9"/>
      <c r="M28" s="9">
        <v>0</v>
      </c>
      <c r="N28" s="9">
        <f t="shared" si="0"/>
        <v>0</v>
      </c>
      <c r="O28" s="27">
        <f t="shared" si="1"/>
        <v>3</v>
      </c>
      <c r="P28" s="34">
        <v>1</v>
      </c>
      <c r="Q28" s="12">
        <f t="shared" si="3"/>
        <v>0</v>
      </c>
      <c r="R28" s="13">
        <f t="shared" si="4"/>
        <v>0</v>
      </c>
      <c r="S28" s="8"/>
      <c r="T28" s="44"/>
      <c r="U28" s="38" t="s">
        <v>72</v>
      </c>
      <c r="V28" s="10" t="s">
        <v>83</v>
      </c>
    </row>
    <row r="29" spans="1:22" ht="18.75" thickBot="1">
      <c r="A29" s="28"/>
      <c r="B29" s="39"/>
      <c r="C29" s="29"/>
      <c r="D29" s="29"/>
      <c r="E29" s="39"/>
      <c r="F29" s="29" t="s">
        <v>29</v>
      </c>
      <c r="G29" s="29">
        <f>SUM(G5:G28)</f>
        <v>13</v>
      </c>
      <c r="H29" s="31">
        <f>SUM(H5:H28)</f>
        <v>3</v>
      </c>
      <c r="I29" s="32">
        <f>SUM(I5:I28)</f>
        <v>10</v>
      </c>
      <c r="J29" s="32">
        <f>SUM(J5:J28)</f>
        <v>58</v>
      </c>
      <c r="K29" s="32">
        <f>SUM(K5:K28)</f>
        <v>34</v>
      </c>
      <c r="L29" s="32"/>
      <c r="M29" s="32">
        <f aca="true" t="shared" si="5" ref="M29:S29">SUM(M5:M28)</f>
        <v>26</v>
      </c>
      <c r="N29" s="32">
        <f t="shared" si="5"/>
        <v>71</v>
      </c>
      <c r="O29" s="33">
        <f t="shared" si="5"/>
        <v>189</v>
      </c>
      <c r="P29" s="33">
        <f t="shared" si="5"/>
        <v>50</v>
      </c>
      <c r="Q29" s="33">
        <f t="shared" si="5"/>
        <v>34</v>
      </c>
      <c r="R29" s="33">
        <f t="shared" si="5"/>
        <v>71</v>
      </c>
      <c r="S29" s="28">
        <f t="shared" si="5"/>
        <v>266</v>
      </c>
      <c r="T29" s="39"/>
      <c r="U29" s="39"/>
      <c r="V29" s="30"/>
    </row>
    <row r="30" spans="10:17" ht="18">
      <c r="J30" t="s">
        <v>0</v>
      </c>
      <c r="K30" t="s">
        <v>1</v>
      </c>
      <c r="P30" t="s">
        <v>4</v>
      </c>
      <c r="Q30" t="s">
        <v>114</v>
      </c>
    </row>
  </sheetData>
  <sheetProtection/>
  <printOptions/>
  <pageMargins left="0.75" right="0.75" top="1" bottom="1" header="0.3" footer="0.3"/>
  <pageSetup fitToHeight="1" fitToWidth="1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Osamu Miyakawa</dc:creator>
  <cp:keywords/>
  <dc:description/>
  <cp:lastModifiedBy>Osamu Miyakawa</cp:lastModifiedBy>
  <cp:lastPrinted>2012-07-17T05:34:37Z</cp:lastPrinted>
  <dcterms:created xsi:type="dcterms:W3CDTF">2012-04-10T00:44:10Z</dcterms:created>
  <dcterms:modified xsi:type="dcterms:W3CDTF">2012-07-19T06:15:07Z</dcterms:modified>
  <cp:category/>
  <cp:version/>
  <cp:contentType/>
  <cp:contentStatus/>
</cp:coreProperties>
</file>